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 activeTab="1"/>
  </bookViews>
  <sheets>
    <sheet name="Credit services" sheetId="2" r:id="rId1"/>
    <sheet name="Sheet1" sheetId="3" r:id="rId2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3" l="1"/>
  <c r="B10" i="3"/>
  <c r="C10" i="3"/>
  <c r="C12" i="3" s="1"/>
  <c r="D10" i="3"/>
  <c r="E10" i="3"/>
  <c r="F10" i="3"/>
  <c r="G10" i="3"/>
  <c r="H10" i="3"/>
  <c r="I8" i="3"/>
  <c r="I6" i="3"/>
  <c r="I9" i="3"/>
  <c r="C2" i="3" l="1"/>
  <c r="C7" i="3" s="1"/>
  <c r="D2" i="3"/>
  <c r="D7" i="3" s="1"/>
  <c r="D12" i="3" s="1"/>
  <c r="E2" i="3"/>
  <c r="E7" i="3" s="1"/>
  <c r="E12" i="3" s="1"/>
  <c r="F2" i="3"/>
  <c r="F7" i="3" s="1"/>
  <c r="F12" i="3" s="1"/>
  <c r="G2" i="3"/>
  <c r="G7" i="3" s="1"/>
  <c r="G12" i="3" s="1"/>
  <c r="H2" i="3"/>
  <c r="H7" i="3" s="1"/>
  <c r="H12" i="3" s="1"/>
  <c r="I2" i="3"/>
  <c r="B2" i="3"/>
  <c r="B7" i="3" s="1"/>
  <c r="B12" i="3" s="1"/>
  <c r="I7" i="3" l="1"/>
  <c r="I12" i="3" s="1"/>
</calcChain>
</file>

<file path=xl/sharedStrings.xml><?xml version="1.0" encoding="utf-8"?>
<sst xmlns="http://schemas.openxmlformats.org/spreadsheetml/2006/main" count="50" uniqueCount="43">
  <si>
    <t>Credit information in banks</t>
  </si>
  <si>
    <t>Number of Accounts</t>
  </si>
  <si>
    <t>Total amount of loans issued (TZS Billions)</t>
  </si>
  <si>
    <t>Number of Female borrowers with outstanding</t>
  </si>
  <si>
    <t>Number of Male borrowers with outstanding</t>
  </si>
  <si>
    <t>Outstanding amount (TZS Billions)(Cumulative)</t>
  </si>
  <si>
    <t>Digital Credit information</t>
  </si>
  <si>
    <t>Number of Loan accounts</t>
  </si>
  <si>
    <t>Total amount of loans issued</t>
  </si>
  <si>
    <t>Number of Female borrowers with outstanding loans</t>
  </si>
  <si>
    <t>Number of Male borrowers with outstanding loans</t>
  </si>
  <si>
    <t>Outstanding loan amount (TZS)</t>
  </si>
  <si>
    <t>Credit by SACCOs in Tanzania Mainland</t>
  </si>
  <si>
    <t>Number  of SACCOS account</t>
  </si>
  <si>
    <t>Number of women with SACCO accounts</t>
  </si>
  <si>
    <t>Number of youth with SACCO accounts</t>
  </si>
  <si>
    <t>Total loan issued by SACCOS  (TZS Trillion)</t>
  </si>
  <si>
    <t>Credit by SACCOs in Zanzibar</t>
  </si>
  <si>
    <t>N/A</t>
  </si>
  <si>
    <t>Credit by Local Governments to Women and Youth</t>
  </si>
  <si>
    <t>2017/18</t>
  </si>
  <si>
    <t>2018/19</t>
  </si>
  <si>
    <t>2019/20</t>
  </si>
  <si>
    <t>2020/21</t>
  </si>
  <si>
    <t>2021/22</t>
  </si>
  <si>
    <t>Number of loan groups</t>
  </si>
  <si>
    <t>Total loan beneficiaries</t>
  </si>
  <si>
    <t>Total loan issued (TZS Billion)</t>
  </si>
  <si>
    <t>Number of women beneficiaries</t>
  </si>
  <si>
    <t>Amount of loan to women (TZS Billion)</t>
  </si>
  <si>
    <t>Number of youth beneficiaries</t>
  </si>
  <si>
    <t>27, 566</t>
  </si>
  <si>
    <t>Amount of loan to youth (TZS Billion)</t>
  </si>
  <si>
    <t>Credit Issued to MSMEs</t>
  </si>
  <si>
    <t>MSMEs credit amount issued in banks (billions)</t>
  </si>
  <si>
    <t>- Issued through designated MSMEs financing  window (billions)</t>
  </si>
  <si>
    <t>- Issued Through personal loan window (billions)</t>
  </si>
  <si>
    <t>Percentage of MSMEs financing in banks and MFSPs</t>
  </si>
  <si>
    <t>Total credit in MFSPs</t>
  </si>
  <si>
    <t>MSMEs credit amount issued in Microfinance Service Providers (MFSPs) (billions)</t>
  </si>
  <si>
    <t>Total credit issued in banks and MFSPs (billions)</t>
  </si>
  <si>
    <t>Total MSMEs loans in banks and MFSPs</t>
  </si>
  <si>
    <t>Total credit issued in banks (billions)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</si>
</sst>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0" fillId="0" borderId="1" xfId="0" applyBorder="1"/>
    <xf numFmtId="3" fontId="0" fillId="0" borderId="1" xfId="0" applyNumberFormat="1" applyBorder="1"/>
    <xf numFmtId="3" fontId="0" fillId="0" borderId="0" xfId="0" applyNumberFormat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3" fontId="0" fillId="0" borderId="1" xfId="0" applyNumberFormat="1" applyBorder="1" applyAlignment="1">
      <alignment horizontal="right"/>
    </xf>
    <xf numFmtId="0" fontId="0" fillId="0" borderId="1" xfId="0" quotePrefix="1" applyBorder="1" applyAlignment="1">
      <alignment wrapText="1"/>
    </xf>
    <xf numFmtId="0" fontId="0" fillId="0" borderId="0" xfId="0" applyAlignment="1">
      <alignment wrapText="1"/>
    </xf>
    <xf numFmtId="43" fontId="0" fillId="0" borderId="0" xfId="1" applyFont="1"/>
    <xf numFmtId="164" fontId="0" fillId="0" borderId="0" xfId="2" applyNumberFormat="1" applyFont="1"/>
    <xf numFmtId="10" fontId="0" fillId="0" borderId="0" xfId="2" applyNumberFormat="1" applyFont="1"/>
    <xf numFmtId="17" fontId="3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showGridLines="0" topLeftCell="A21" workbookViewId="0">
      <pane xSplit="1" topLeftCell="B1" activePane="topRight" state="frozen"/>
      <selection pane="topRight" activeCell="B44" sqref="B44"/>
    </sheetView>
  </sheetViews>
  <sheetFormatPr defaultRowHeight="14.5" x14ac:dyDescent="0.35"/>
  <cols>
    <col min="1" max="1" width="43.08984375" bestFit="1" customWidth="1"/>
    <col min="2" max="2" width="21.453125" customWidth="1"/>
    <col min="3" max="4" width="13.1796875" bestFit="1" customWidth="1"/>
    <col min="5" max="6" width="14.1796875" bestFit="1" customWidth="1"/>
  </cols>
  <sheetData>
    <row r="1" spans="1:6" ht="18.5" x14ac:dyDescent="0.35">
      <c r="A1" s="1" t="s">
        <v>0</v>
      </c>
      <c r="B1" s="2">
        <v>2018</v>
      </c>
      <c r="C1" s="2">
        <v>2019</v>
      </c>
      <c r="D1" s="2">
        <v>2020</v>
      </c>
      <c r="E1" s="2">
        <v>2021</v>
      </c>
      <c r="F1" s="2">
        <v>2022</v>
      </c>
    </row>
    <row r="2" spans="1:6" x14ac:dyDescent="0.35">
      <c r="A2" s="3" t="s">
        <v>1</v>
      </c>
      <c r="B2" s="4">
        <v>999812</v>
      </c>
      <c r="C2" s="4">
        <v>1503171</v>
      </c>
      <c r="D2" s="4">
        <v>2329756</v>
      </c>
      <c r="E2" s="4">
        <v>2516971</v>
      </c>
      <c r="F2" s="4">
        <v>2115121</v>
      </c>
    </row>
    <row r="3" spans="1:6" x14ac:dyDescent="0.35">
      <c r="A3" s="3" t="s">
        <v>2</v>
      </c>
      <c r="B3" s="4">
        <v>8458</v>
      </c>
      <c r="C3" s="4">
        <v>8043</v>
      </c>
      <c r="D3" s="4">
        <v>9419</v>
      </c>
      <c r="E3" s="4">
        <v>10314</v>
      </c>
      <c r="F3" s="4">
        <v>14076</v>
      </c>
    </row>
    <row r="4" spans="1:6" x14ac:dyDescent="0.35">
      <c r="A4" s="3" t="s">
        <v>3</v>
      </c>
      <c r="B4" s="4">
        <v>170048</v>
      </c>
      <c r="C4" s="4">
        <v>157163</v>
      </c>
      <c r="D4" s="4">
        <v>155965</v>
      </c>
      <c r="E4" s="4">
        <v>157207</v>
      </c>
      <c r="F4" s="4">
        <v>173692</v>
      </c>
    </row>
    <row r="5" spans="1:6" x14ac:dyDescent="0.35">
      <c r="A5" s="3" t="s">
        <v>4</v>
      </c>
      <c r="B5" s="4">
        <v>304395</v>
      </c>
      <c r="C5" s="4">
        <v>294307</v>
      </c>
      <c r="D5" s="4">
        <v>329485</v>
      </c>
      <c r="E5" s="4">
        <v>341419</v>
      </c>
      <c r="F5" s="4">
        <v>379964</v>
      </c>
    </row>
    <row r="6" spans="1:6" x14ac:dyDescent="0.35">
      <c r="A6" s="3" t="s">
        <v>5</v>
      </c>
      <c r="B6" s="4">
        <v>17263</v>
      </c>
      <c r="C6" s="4">
        <v>18813</v>
      </c>
      <c r="D6" s="4">
        <v>20059</v>
      </c>
      <c r="E6" s="4">
        <v>22127</v>
      </c>
      <c r="F6" s="4">
        <v>26615</v>
      </c>
    </row>
    <row r="7" spans="1:6" x14ac:dyDescent="0.35">
      <c r="B7" s="5"/>
    </row>
    <row r="9" spans="1:6" ht="18.5" x14ac:dyDescent="0.35">
      <c r="A9" s="1" t="s">
        <v>6</v>
      </c>
      <c r="B9" s="2">
        <v>2018</v>
      </c>
      <c r="C9" s="2">
        <v>2019</v>
      </c>
      <c r="D9" s="2">
        <v>2020</v>
      </c>
      <c r="E9" s="2">
        <v>2021</v>
      </c>
      <c r="F9" s="2">
        <v>2022</v>
      </c>
    </row>
    <row r="10" spans="1:6" x14ac:dyDescent="0.35">
      <c r="A10" s="3" t="s">
        <v>7</v>
      </c>
      <c r="B10" s="4">
        <v>157508</v>
      </c>
      <c r="C10" s="4">
        <v>1396561</v>
      </c>
      <c r="D10" s="4">
        <v>4499203</v>
      </c>
      <c r="E10" s="4">
        <v>18642271</v>
      </c>
      <c r="F10" s="4">
        <v>8528519</v>
      </c>
    </row>
    <row r="11" spans="1:6" x14ac:dyDescent="0.35">
      <c r="A11" s="3" t="s">
        <v>8</v>
      </c>
      <c r="B11" s="4">
        <v>3289997255</v>
      </c>
      <c r="C11" s="4">
        <v>22069427406</v>
      </c>
      <c r="D11" s="4">
        <v>51023107706</v>
      </c>
      <c r="E11" s="4">
        <v>236343845860</v>
      </c>
      <c r="F11" s="4">
        <v>289718651689</v>
      </c>
    </row>
    <row r="12" spans="1:6" ht="29" x14ac:dyDescent="0.35">
      <c r="A12" s="6" t="s">
        <v>9</v>
      </c>
      <c r="B12" s="4">
        <v>19719</v>
      </c>
      <c r="C12" s="4">
        <v>97591</v>
      </c>
      <c r="D12" s="4">
        <v>319685</v>
      </c>
      <c r="E12" s="4">
        <v>295672</v>
      </c>
      <c r="F12" s="4">
        <v>595765</v>
      </c>
    </row>
    <row r="13" spans="1:6" ht="29" x14ac:dyDescent="0.35">
      <c r="A13" s="6" t="s">
        <v>10</v>
      </c>
      <c r="B13" s="4">
        <v>49360</v>
      </c>
      <c r="C13" s="4">
        <v>206662</v>
      </c>
      <c r="D13" s="4">
        <v>531930</v>
      </c>
      <c r="E13" s="4">
        <v>462827</v>
      </c>
      <c r="F13" s="4">
        <v>982465</v>
      </c>
    </row>
    <row r="14" spans="1:6" x14ac:dyDescent="0.35">
      <c r="A14" s="3" t="s">
        <v>11</v>
      </c>
      <c r="B14" s="4">
        <v>4805216023</v>
      </c>
      <c r="C14" s="4">
        <v>8486862225</v>
      </c>
      <c r="D14" s="4">
        <v>13840065084</v>
      </c>
      <c r="E14" s="4">
        <v>18299524925</v>
      </c>
      <c r="F14" s="4">
        <v>36398591698</v>
      </c>
    </row>
    <row r="17" spans="1:6" ht="21" customHeight="1" x14ac:dyDescent="0.35">
      <c r="A17" s="1" t="s">
        <v>12</v>
      </c>
      <c r="B17" s="2">
        <v>2018</v>
      </c>
      <c r="C17" s="2">
        <v>2019</v>
      </c>
      <c r="D17" s="2">
        <v>2020</v>
      </c>
      <c r="E17" s="2">
        <v>2021</v>
      </c>
      <c r="F17" s="2">
        <v>2022</v>
      </c>
    </row>
    <row r="18" spans="1:6" x14ac:dyDescent="0.35">
      <c r="A18" s="3" t="s">
        <v>13</v>
      </c>
      <c r="B18" s="4">
        <v>2131428</v>
      </c>
      <c r="C18" s="4">
        <v>2047332</v>
      </c>
      <c r="D18" s="4">
        <v>1947302</v>
      </c>
      <c r="E18" s="4">
        <v>1524513</v>
      </c>
      <c r="F18" s="4">
        <v>1830500</v>
      </c>
    </row>
    <row r="19" spans="1:6" x14ac:dyDescent="0.35">
      <c r="A19" s="3" t="s">
        <v>14</v>
      </c>
      <c r="B19" s="4">
        <v>845371</v>
      </c>
      <c r="C19" s="4">
        <v>903247</v>
      </c>
      <c r="D19" s="4">
        <v>898564</v>
      </c>
      <c r="E19" s="4">
        <v>613805</v>
      </c>
      <c r="F19" s="4">
        <v>743349</v>
      </c>
    </row>
    <row r="20" spans="1:6" x14ac:dyDescent="0.35">
      <c r="A20" s="3" t="s">
        <v>15</v>
      </c>
      <c r="B20" s="4">
        <v>1001294</v>
      </c>
      <c r="C20" s="4">
        <v>1039098</v>
      </c>
      <c r="D20" s="4">
        <v>750743</v>
      </c>
      <c r="E20" s="4">
        <v>514611</v>
      </c>
      <c r="F20" s="4">
        <v>950345</v>
      </c>
    </row>
    <row r="21" spans="1:6" x14ac:dyDescent="0.35">
      <c r="A21" s="3" t="s">
        <v>16</v>
      </c>
      <c r="B21" s="3">
        <v>1.52</v>
      </c>
      <c r="C21" s="3">
        <v>1.61</v>
      </c>
      <c r="D21" s="3">
        <v>1.4</v>
      </c>
      <c r="E21" s="3">
        <v>1.25</v>
      </c>
      <c r="F21" s="3">
        <v>1.65</v>
      </c>
    </row>
    <row r="24" spans="1:6" ht="21" customHeight="1" x14ac:dyDescent="0.35">
      <c r="A24" s="1" t="s">
        <v>17</v>
      </c>
      <c r="B24" s="2">
        <v>2018</v>
      </c>
      <c r="C24" s="2">
        <v>2019</v>
      </c>
      <c r="D24" s="2">
        <v>2020</v>
      </c>
      <c r="E24" s="2">
        <v>2021</v>
      </c>
      <c r="F24" s="2">
        <v>2022</v>
      </c>
    </row>
    <row r="25" spans="1:6" x14ac:dyDescent="0.35">
      <c r="A25" s="3" t="s">
        <v>13</v>
      </c>
      <c r="B25" s="7" t="s">
        <v>18</v>
      </c>
      <c r="C25" s="7" t="s">
        <v>18</v>
      </c>
      <c r="D25" s="8">
        <v>25510</v>
      </c>
      <c r="E25" s="4">
        <v>26092</v>
      </c>
      <c r="F25" s="4">
        <v>26851</v>
      </c>
    </row>
    <row r="26" spans="1:6" x14ac:dyDescent="0.35">
      <c r="A26" s="3" t="s">
        <v>14</v>
      </c>
      <c r="B26" s="7" t="s">
        <v>18</v>
      </c>
      <c r="C26" s="7" t="s">
        <v>18</v>
      </c>
      <c r="D26" s="8">
        <v>13774</v>
      </c>
      <c r="E26" s="4">
        <v>14086</v>
      </c>
      <c r="F26" s="4">
        <v>14298</v>
      </c>
    </row>
    <row r="27" spans="1:6" x14ac:dyDescent="0.35">
      <c r="A27" s="3" t="s">
        <v>16</v>
      </c>
      <c r="B27" s="7">
        <v>0.02</v>
      </c>
      <c r="C27" s="7" t="s">
        <v>18</v>
      </c>
      <c r="D27" s="7">
        <v>0.02</v>
      </c>
      <c r="E27" s="3">
        <v>0.03</v>
      </c>
      <c r="F27" s="3">
        <v>0.03</v>
      </c>
    </row>
    <row r="30" spans="1:6" ht="37" customHeight="1" x14ac:dyDescent="0.35">
      <c r="A30" s="1" t="s">
        <v>19</v>
      </c>
      <c r="B30" s="2" t="s">
        <v>20</v>
      </c>
      <c r="C30" s="2" t="s">
        <v>21</v>
      </c>
      <c r="D30" s="2" t="s">
        <v>22</v>
      </c>
      <c r="E30" s="2" t="s">
        <v>23</v>
      </c>
      <c r="F30" s="2" t="s">
        <v>24</v>
      </c>
    </row>
    <row r="31" spans="1:6" x14ac:dyDescent="0.35">
      <c r="A31" s="3" t="s">
        <v>25</v>
      </c>
      <c r="B31" s="4">
        <v>7666</v>
      </c>
      <c r="C31" s="4">
        <v>11487</v>
      </c>
      <c r="D31" s="4">
        <v>12558</v>
      </c>
      <c r="E31" s="4">
        <v>7993</v>
      </c>
      <c r="F31" s="4">
        <v>7910</v>
      </c>
    </row>
    <row r="32" spans="1:6" x14ac:dyDescent="0.35">
      <c r="A32" s="3" t="s">
        <v>26</v>
      </c>
      <c r="B32" s="4">
        <v>77297</v>
      </c>
      <c r="C32" s="4">
        <v>130615</v>
      </c>
      <c r="D32" s="4">
        <v>150477</v>
      </c>
      <c r="E32" s="4">
        <v>53482</v>
      </c>
      <c r="F32" s="4">
        <v>69731</v>
      </c>
    </row>
    <row r="33" spans="1:6" x14ac:dyDescent="0.35">
      <c r="A33" s="3" t="s">
        <v>27</v>
      </c>
      <c r="B33" s="3">
        <v>26.1</v>
      </c>
      <c r="C33" s="3">
        <v>42.99</v>
      </c>
      <c r="D33" s="3">
        <v>40.729999999999997</v>
      </c>
      <c r="E33" s="3">
        <v>53.81</v>
      </c>
      <c r="F33" s="3">
        <v>60.53</v>
      </c>
    </row>
    <row r="34" spans="1:6" x14ac:dyDescent="0.35">
      <c r="A34" s="3" t="s">
        <v>28</v>
      </c>
      <c r="B34" s="4">
        <v>49731</v>
      </c>
      <c r="C34" s="4">
        <v>86290</v>
      </c>
      <c r="D34" s="4">
        <v>96774</v>
      </c>
      <c r="E34" s="4">
        <v>38937</v>
      </c>
      <c r="F34" s="4">
        <v>51126</v>
      </c>
    </row>
    <row r="35" spans="1:6" x14ac:dyDescent="0.35">
      <c r="A35" s="3" t="s">
        <v>29</v>
      </c>
      <c r="B35" s="3">
        <v>12.37</v>
      </c>
      <c r="C35" s="3">
        <v>24.13</v>
      </c>
      <c r="D35" s="3">
        <v>30.81</v>
      </c>
      <c r="E35" s="3">
        <v>23.05</v>
      </c>
      <c r="F35" s="3">
        <v>28.5</v>
      </c>
    </row>
    <row r="36" spans="1:6" x14ac:dyDescent="0.35">
      <c r="A36" s="3" t="s">
        <v>30</v>
      </c>
      <c r="B36" s="7" t="s">
        <v>31</v>
      </c>
      <c r="C36" s="8">
        <v>37290</v>
      </c>
      <c r="D36" s="8">
        <v>45356</v>
      </c>
      <c r="E36" s="8">
        <v>14545</v>
      </c>
      <c r="F36" s="8">
        <v>17519</v>
      </c>
    </row>
    <row r="37" spans="1:6" x14ac:dyDescent="0.35">
      <c r="A37" s="3" t="s">
        <v>32</v>
      </c>
      <c r="B37" s="3">
        <v>8.92</v>
      </c>
      <c r="C37" s="3">
        <v>15.61</v>
      </c>
      <c r="D37" s="3">
        <v>20.2</v>
      </c>
      <c r="E37" s="3">
        <v>20.85</v>
      </c>
      <c r="F37" s="3">
        <v>25.34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B2" sqref="B2"/>
    </sheetView>
  </sheetViews>
  <sheetFormatPr defaultRowHeight="14.5" x14ac:dyDescent="0.35"/>
  <cols>
    <col min="1" max="1" width="31" customWidth="1"/>
    <col min="2" max="8" width="10.36328125" bestFit="1" customWidth="1"/>
    <col min="9" max="9" width="18.453125" bestFit="1" customWidth="1"/>
  </cols>
  <sheetData>
    <row r="1" spans="1:9" ht="18.5" x14ac:dyDescent="0.35">
      <c r="A1" s="1" t="s">
        <v>33</v>
      </c>
      <c r="B1" s="14">
        <v>44713</v>
      </c>
      <c r="C1" s="14">
        <v>44896</v>
      </c>
      <c r="D1" s="14">
        <v>44986</v>
      </c>
      <c r="E1" s="14">
        <v>45078</v>
      </c>
      <c r="F1" s="14">
        <v>45170</v>
      </c>
      <c r="G1" s="14">
        <v>45261</v>
      </c>
      <c r="H1" s="14">
        <v>45352</v>
      </c>
      <c r="I1" s="14">
        <v>45444</v>
      </c>
    </row>
    <row r="2" spans="1:9" ht="29" x14ac:dyDescent="0.35">
      <c r="A2" s="6" t="s">
        <v>34</v>
      </c>
      <c r="B2" s="11">
        <f>SUM(B3:B4)</f>
        <v>2541.94</v>
      </c>
      <c r="C2" s="11">
        <f t="shared" ref="C2:I2" si="0">SUM(C3:C4)</f>
        <v>3109.2</v>
      </c>
      <c r="D2" s="11">
        <f t="shared" si="0"/>
        <v>2982.98</v>
      </c>
      <c r="E2" s="11">
        <f t="shared" si="0"/>
        <v>3353.8</v>
      </c>
      <c r="F2" s="11">
        <f t="shared" si="0"/>
        <v>3364.9</v>
      </c>
      <c r="G2" s="11">
        <f t="shared" si="0"/>
        <v>3612.72</v>
      </c>
      <c r="H2" s="11">
        <f t="shared" si="0"/>
        <v>3713.01</v>
      </c>
      <c r="I2" s="11">
        <f t="shared" si="0"/>
        <v>6114.16</v>
      </c>
    </row>
    <row r="3" spans="1:9" ht="29" x14ac:dyDescent="0.35">
      <c r="A3" s="9" t="s">
        <v>35</v>
      </c>
      <c r="B3" s="11">
        <v>2541.94</v>
      </c>
      <c r="C3" s="11">
        <v>3109.2</v>
      </c>
      <c r="D3" s="11">
        <v>2982.98</v>
      </c>
      <c r="E3" s="11">
        <v>3353.8</v>
      </c>
      <c r="F3" s="11">
        <v>3364.9</v>
      </c>
      <c r="G3" s="11">
        <v>3612.72</v>
      </c>
      <c r="H3" s="11">
        <v>3713.01</v>
      </c>
      <c r="I3" s="11">
        <v>3722.57</v>
      </c>
    </row>
    <row r="4" spans="1:9" ht="29" x14ac:dyDescent="0.35">
      <c r="A4" s="9" t="s">
        <v>36</v>
      </c>
      <c r="B4" s="11"/>
      <c r="C4" s="11"/>
      <c r="D4" s="11"/>
      <c r="E4" s="11"/>
      <c r="F4" s="11"/>
      <c r="G4" s="11"/>
      <c r="H4" s="11"/>
      <c r="I4" s="11">
        <v>2391.59</v>
      </c>
    </row>
    <row r="5" spans="1:9" x14ac:dyDescent="0.35">
      <c r="A5" s="9"/>
      <c r="B5" s="11"/>
      <c r="C5" s="11"/>
      <c r="D5" s="11"/>
      <c r="E5" s="11"/>
      <c r="F5" s="11"/>
      <c r="G5" s="11"/>
      <c r="H5" s="11"/>
      <c r="I5" s="11"/>
    </row>
    <row r="6" spans="1:9" ht="43.5" x14ac:dyDescent="0.35">
      <c r="A6" s="6" t="s">
        <v>39</v>
      </c>
      <c r="B6" s="11"/>
      <c r="C6" s="11"/>
      <c r="D6" s="11"/>
      <c r="E6" s="11"/>
      <c r="F6" s="11"/>
      <c r="G6" s="11"/>
      <c r="H6" s="11"/>
      <c r="I6" s="11">
        <f>452335347187.288/1000000000</f>
        <v>452.33534718728805</v>
      </c>
    </row>
    <row r="7" spans="1:9" ht="29" x14ac:dyDescent="0.35">
      <c r="A7" s="6" t="s">
        <v>41</v>
      </c>
      <c r="B7" s="11">
        <f t="shared" ref="B7:H7" si="1">B2+B6</f>
        <v>2541.94</v>
      </c>
      <c r="C7" s="11">
        <f t="shared" si="1"/>
        <v>3109.2</v>
      </c>
      <c r="D7" s="11">
        <f t="shared" si="1"/>
        <v>2982.98</v>
      </c>
      <c r="E7" s="11">
        <f t="shared" si="1"/>
        <v>3353.8</v>
      </c>
      <c r="F7" s="11">
        <f t="shared" si="1"/>
        <v>3364.9</v>
      </c>
      <c r="G7" s="11">
        <f t="shared" si="1"/>
        <v>3612.72</v>
      </c>
      <c r="H7" s="11">
        <f t="shared" si="1"/>
        <v>3713.01</v>
      </c>
      <c r="I7" s="11">
        <f>I2+I6</f>
        <v>6566.4953471872877</v>
      </c>
    </row>
    <row r="8" spans="1:9" x14ac:dyDescent="0.35">
      <c r="A8" s="6" t="s">
        <v>38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f>975563952926.558/1000000000</f>
        <v>975.56395292655793</v>
      </c>
    </row>
    <row r="9" spans="1:9" ht="29" x14ac:dyDescent="0.35">
      <c r="A9" s="6" t="s">
        <v>42</v>
      </c>
      <c r="B9" s="11">
        <v>23177.43</v>
      </c>
      <c r="C9" s="11">
        <v>26132.52</v>
      </c>
      <c r="D9" s="11">
        <v>27347.51</v>
      </c>
      <c r="E9" s="11">
        <v>28579.35</v>
      </c>
      <c r="F9" s="11">
        <v>30059.919999999998</v>
      </c>
      <c r="G9" s="11">
        <v>30139.35</v>
      </c>
      <c r="H9" s="11">
        <v>31039.35</v>
      </c>
      <c r="I9" s="11">
        <f>31703243953771.2/1000000000</f>
        <v>31703.243953771198</v>
      </c>
    </row>
    <row r="10" spans="1:9" ht="29" x14ac:dyDescent="0.35">
      <c r="A10" s="6" t="s">
        <v>40</v>
      </c>
      <c r="B10" s="11">
        <f t="shared" ref="B10:H10" si="2">B8+B9</f>
        <v>23177.43</v>
      </c>
      <c r="C10" s="11">
        <f t="shared" si="2"/>
        <v>26132.52</v>
      </c>
      <c r="D10" s="11">
        <f t="shared" si="2"/>
        <v>27347.51</v>
      </c>
      <c r="E10" s="11">
        <f t="shared" si="2"/>
        <v>28579.35</v>
      </c>
      <c r="F10" s="11">
        <f t="shared" si="2"/>
        <v>30059.919999999998</v>
      </c>
      <c r="G10" s="11">
        <f t="shared" si="2"/>
        <v>30139.35</v>
      </c>
      <c r="H10" s="11">
        <f t="shared" si="2"/>
        <v>31039.35</v>
      </c>
      <c r="I10" s="11">
        <f>I8+I9</f>
        <v>32678.807906697755</v>
      </c>
    </row>
    <row r="11" spans="1:9" x14ac:dyDescent="0.35">
      <c r="A11" s="10"/>
      <c r="I11" s="11"/>
    </row>
    <row r="12" spans="1:9" ht="29" x14ac:dyDescent="0.35">
      <c r="A12" s="10" t="s">
        <v>37</v>
      </c>
      <c r="B12" s="12">
        <f t="shared" ref="B12:H12" si="3">B7/B10</f>
        <v>0.10967307419329926</v>
      </c>
      <c r="C12" s="13">
        <f>C7/C10</f>
        <v>0.11897819268864999</v>
      </c>
      <c r="D12" s="12">
        <f t="shared" si="3"/>
        <v>0.10907684099941824</v>
      </c>
      <c r="E12" s="12">
        <f t="shared" si="3"/>
        <v>0.11735046458369418</v>
      </c>
      <c r="F12" s="12">
        <f t="shared" si="3"/>
        <v>0.11193975233467023</v>
      </c>
      <c r="G12" s="12">
        <f t="shared" si="3"/>
        <v>0.11986721677806589</v>
      </c>
      <c r="H12" s="12">
        <f t="shared" si="3"/>
        <v>0.11962267251086123</v>
      </c>
      <c r="I12" s="12">
        <f>I7/I10</f>
        <v>0.20094048001798245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Credit services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2024-09-19T17:12:30Z</dcterms:modified>
</cp:coreProperties>
</file>